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2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0">'BALANCE GENERAL'!$A$1:$E$55</definedName>
    <definedName name="_xlnm.Print_Area" localSheetId="2">'ESTADO DE RESULTADO'!$A$1:$C$66</definedName>
    <definedName name="_xlnm.Print_Area" localSheetId="1">'NOTAS'!$A$1:$H$79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<sst xmlns="http://schemas.openxmlformats.org/spreadsheetml/2006/main" count="228" uniqueCount="195">
  <si>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</si>
  <si>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</si>
  <si>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</si>
  <si>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</si>
  <si>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</si>
  <si>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</si>
  <si>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</si>
  <si>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</si>
  <si>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</si>
  <si>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</si>
  <si>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</si>
  <si>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</si>
  <si>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</si>
  <si>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</si>
  <si>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</si>
  <si>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</si>
  <si>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</si>
  <si>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</si>
  <si>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</si>
  <si>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</si>
  <si>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</si>
  <si>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</si>
  <si>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</si>
  <si>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</si>
  <si>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</si>
  <si>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</si>
  <si>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</si>
  <si>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</si>
  <si>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</si>
  <si>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</si>
  <si>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</si>
  <si>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</si>
  <si>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</si>
  <si>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</si>
  <si>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</si>
  <si>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</si>
  <si>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</si>
  <si>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</si>
  <si>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</si>
  <si>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</si>
  <si>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</si>
  <si>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</si>
  <si>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</si>
  <si>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</si>
  <si>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</si>
  <si>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</si>
  <si>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</si>
  <si>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</si>
  <si>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</si>
  <si>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</si>
  <si>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</si>
  <si>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</si>
  <si>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</si>
  <si>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</si>
  <si>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</si>
  <si>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</si>
  <si>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</si>
  <si>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</si>
  <si>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</si>
  <si>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</si>
  <si>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</si>
  <si>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</si>
  <si>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</si>
  <si>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</si>
  <si>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</si>
  <si>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</si>
  <si>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</si>
  <si>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</si>
  <si>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</si>
  <si>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</si>
  <si>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</si>
  <si>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</si>
  <si>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</si>
  <si>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</si>
  <si>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</si>
  <si>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</si>
  <si>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</si>
  <si>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</si>
  <si>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</si>
  <si>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</si>
  <si>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</si>
  <si>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</si>
  <si>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</si>
  <si>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</si>
  <si>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</si>
  <si>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</si>
  <si>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</si>
  <si>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</si>
  <si>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</si>
  <si>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</si>
  <si>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</si>
  <si>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</si>
  <si>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</si>
  <si>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</si>
  <si>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</si>
  <si>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</si>
  <si>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</si>
  <si>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</si>
  <si>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</si>
  <si>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</si>
  <si>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</si>
  <si>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</si>
  <si>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</si>
  <si>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</si>
  <si>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</si>
  <si>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</si>
  <si>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</si>
  <si>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</si>
  <si>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</si>
  <si>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</si>
  <si>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</si>
  <si>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</si>
  <si>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</si>
  <si>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</si>
  <si>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</si>
  <si>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</si>
  <si>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</si>
  <si>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</si>
  <si>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</si>
  <si>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</si>
  <si>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</si>
  <si>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</si>
  <si>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</si>
  <si>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</si>
  <si>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</si>
  <si>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</si>
  <si>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</si>
  <si>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</si>
  <si>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</si>
  <si>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</si>
  <si>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</si>
  <si>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</si>
  <si>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</si>
  <si>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</si>
  <si>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</si>
  <si>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</si>
  <si>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</si>
  <si>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</si>
  <si>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</si>
  <si>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</si>
  <si>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</si>
  <si>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</si>
  <si>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</si>
  <si>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</si>
  <si>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</si>
  <si>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</si>
  <si>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</si>
  <si>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</si>
  <si>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</si>
  <si>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</si>
  <si>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</si>
  <si>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</si>
  <si>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</si>
  <si>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</si>
  <si>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</si>
  <si>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</si>
  <si>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</si>
  <si>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</si>
  <si>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</si>
  <si>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</si>
  <si>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</si>
  <si>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</si>
  <si>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</si>
  <si>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</si>
  <si>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</si>
  <si>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</si>
  <si>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</si>
  <si>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</si>
  <si>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</si>
  <si>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</si>
  <si>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</si>
  <si>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</si>
  <si>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</si>
  <si>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</si>
  <si>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</si>
  <si>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 xml:space="preserve"> se aplico la depreciacion acumulada a los activos del año 2023.</t>
  </si>
  <si>
    <t>Equipo Educacional, Cientificos y Recreativos</t>
  </si>
  <si>
    <t>2.6.2.2.01</t>
  </si>
  <si>
    <t>2.6.3.2.01</t>
  </si>
  <si>
    <t>LICENCIAS INFORMATICAS</t>
  </si>
  <si>
    <t>1.1.05.0005</t>
  </si>
  <si>
    <t xml:space="preserve">CUENTAS POR PAGAR PROVEEDORES INTERNACIONALES  </t>
  </si>
  <si>
    <t>2.6.3.EQUIPOS E INSTRUMENTOS DE MEDICION CIENTIFICA</t>
  </si>
  <si>
    <t>CORRESPONDIENTE AL MES DE JULIO 2023.</t>
  </si>
  <si>
    <t>Al 31 de Julio del Ejercicio Fiscal 2023, en lo que respecta  a las cuentas bancarias  institucionales</t>
  </si>
  <si>
    <t>2.5.9. TRANSFERENCIA DE CAPITAL DESTINADA A OTRAS INST. PUBLICAS</t>
  </si>
  <si>
    <t>NOTA 3: Depreciacion (ver anexo ED )</t>
  </si>
  <si>
    <t>Este monto corresponde a gastos de depreciacion realizada durante el ejercicio fiscal al 31/07/2023</t>
  </si>
  <si>
    <t>NOTA 2: Bienes de uso (Activos No Financieros) (ver anexo ED 905-23)</t>
  </si>
  <si>
    <t>NOTA: 4 GASTOS PAGADOS POR ADELANTADO (ver anexo ED 907, 908, 909 914-23 )</t>
  </si>
  <si>
    <t>NOTA  1: Disponibilidades en Cuentas Bancarias Banreservas (ver anexo ED 912-23)</t>
  </si>
  <si>
    <t>PRESTAMOS POR COBRAR (CARTERA EN RECUPERACION)  (ANEXO 5 ED 915-23)</t>
  </si>
  <si>
    <t>CUENTAS POR PAGAR PROVEEDORES LOCALES ( ANEXO 6 ED 915-23)</t>
  </si>
  <si>
    <t>PROVISIONES PARA EL PAGO DE PRESTACIONES  (ANEXO 8 ED 915-23)</t>
  </si>
  <si>
    <t>VALORES PENDIENTE POR PAGAR DGII (PNC) (ANEXO 7 ED 911-23)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</si>
</sst>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552450</xdr:colOff>
      <xdr:row>1</xdr:row>
      <xdr:rowOff>0</xdr:rowOff>
    </xdr:from>
    <xdr:to>
      <xdr:col>2</xdr:col>
      <xdr:colOff>1352550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7">
      <selection activeCell="A36" sqref="A36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22.140625" style="0" customWidth="1"/>
    <col min="6" max="6" width="16.00390625" style="0" customWidth="1"/>
  </cols>
  <sheetData>
    <row r="8" spans="1:6" ht="15">
      <c r="A8" s="88" t="s">
        <v>18</v>
      </c>
      <c r="B8" s="88"/>
      <c r="C8" s="88"/>
      <c r="D8" s="88"/>
      <c r="E8" s="88"/>
      <c r="F8" s="88"/>
    </row>
    <row r="9" spans="1:6" ht="15">
      <c r="A9" s="89" t="s">
        <v>101</v>
      </c>
      <c r="B9" s="89"/>
      <c r="C9" s="89"/>
      <c r="D9" s="89"/>
      <c r="E9" s="89"/>
      <c r="F9" s="89"/>
    </row>
    <row r="10" spans="1:6" ht="15">
      <c r="A10" s="89" t="s">
        <v>183</v>
      </c>
      <c r="B10" s="89"/>
      <c r="C10" s="89"/>
      <c r="D10" s="89"/>
      <c r="E10" s="89"/>
      <c r="F10" s="89"/>
    </row>
    <row r="11" spans="1:6" ht="15">
      <c r="A11" s="89" t="s">
        <v>19</v>
      </c>
      <c r="B11" s="89"/>
      <c r="C11" s="89"/>
      <c r="D11" s="89"/>
      <c r="E11" s="89"/>
      <c r="F11" s="89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389158245.42</v>
      </c>
      <c r="C14" s="6"/>
    </row>
    <row r="15" spans="1:3" ht="15.75" thickBot="1">
      <c r="A15" s="2" t="s">
        <v>3</v>
      </c>
      <c r="B15" s="6"/>
      <c r="C15" s="9">
        <f>+B14</f>
        <v>389158245.42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191</v>
      </c>
      <c r="B18" s="61">
        <f>23366008.88-2000-2000</f>
        <v>23362008.88</v>
      </c>
      <c r="C18" s="6"/>
    </row>
    <row r="19" spans="1:3" ht="15.75" thickBot="1">
      <c r="A19" s="1" t="s">
        <v>91</v>
      </c>
      <c r="B19" s="11">
        <f>+NOTAS!C65</f>
        <v>1665479015.9899995</v>
      </c>
      <c r="C19" s="6"/>
    </row>
    <row r="20" spans="1:3" ht="15.75" thickBot="1">
      <c r="A20" s="2" t="s">
        <v>5</v>
      </c>
      <c r="B20" s="6"/>
      <c r="C20" s="9">
        <f>+B19+B18</f>
        <v>1688841024.8699996</v>
      </c>
    </row>
    <row r="21" spans="1:3" ht="15">
      <c r="A21" s="2"/>
      <c r="B21" s="6"/>
      <c r="C21" s="21"/>
    </row>
    <row r="22" spans="1:3" ht="15">
      <c r="A22" s="4" t="s">
        <v>92</v>
      </c>
      <c r="B22" s="6"/>
      <c r="C22" s="21"/>
    </row>
    <row r="23" spans="1:2" ht="15.75" thickBot="1">
      <c r="A23" s="91" t="s">
        <v>129</v>
      </c>
      <c r="B23" s="9">
        <f>+NOTAS!C79</f>
        <v>43760258.1</v>
      </c>
    </row>
    <row r="24" spans="1:3" ht="15.75" thickBot="1">
      <c r="A24" s="91"/>
      <c r="B24" s="6"/>
      <c r="C24" s="9">
        <f>+B23</f>
        <v>43760258.1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2121759528.3899996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0" t="s">
        <v>192</v>
      </c>
      <c r="B30" s="90"/>
      <c r="C30" s="6">
        <v>347995635.67</v>
      </c>
    </row>
    <row r="31" spans="1:3" ht="15">
      <c r="A31" s="90" t="s">
        <v>181</v>
      </c>
      <c r="B31" s="90"/>
      <c r="C31" s="6">
        <v>2941318.21</v>
      </c>
    </row>
    <row r="32" spans="1:3" ht="15.75" thickBot="1">
      <c r="A32" s="2" t="s">
        <v>10</v>
      </c>
      <c r="B32" s="13"/>
      <c r="C32" s="59">
        <f>+C30+C31</f>
        <v>350936953.88</v>
      </c>
    </row>
    <row r="33" spans="1:3" ht="15">
      <c r="A33" s="1"/>
      <c r="B33" s="13"/>
      <c r="C33" s="10"/>
    </row>
    <row r="34" spans="1:3" ht="15">
      <c r="A34" s="4" t="s">
        <v>98</v>
      </c>
      <c r="B34" s="13"/>
      <c r="C34" s="6"/>
    </row>
    <row r="35" spans="1:8" ht="15">
      <c r="A35" s="1" t="s">
        <v>194</v>
      </c>
      <c r="B35" s="13"/>
      <c r="C35" s="6">
        <v>2113200.84</v>
      </c>
      <c r="H35" t="s">
        <v>136</v>
      </c>
    </row>
    <row r="36" spans="1:8" ht="15">
      <c r="A36" s="1" t="s">
        <v>9</v>
      </c>
      <c r="B36" s="13"/>
      <c r="C36" s="6">
        <v>0</v>
      </c>
      <c r="H36" t="s">
        <v>135</v>
      </c>
    </row>
    <row r="37" spans="1:3" ht="15">
      <c r="A37" s="1" t="s">
        <v>193</v>
      </c>
      <c r="B37" s="13"/>
      <c r="C37" s="6">
        <v>36893289.07</v>
      </c>
    </row>
    <row r="38" spans="1:3" ht="15.75" thickBot="1">
      <c r="A38" s="2" t="s">
        <v>99</v>
      </c>
      <c r="B38" s="6"/>
      <c r="C38" s="9">
        <f>SUM(C35:C37)</f>
        <v>39006489.91</v>
      </c>
    </row>
    <row r="39" spans="1:3" ht="15">
      <c r="A39" s="2"/>
      <c r="B39" s="6"/>
      <c r="C39" s="21"/>
    </row>
    <row r="40" spans="1:3" ht="15.75" thickBot="1">
      <c r="A40" s="2" t="s">
        <v>100</v>
      </c>
      <c r="B40" s="6"/>
      <c r="C40" s="9">
        <f>+C32+C38</f>
        <v>389943443.78999996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1731816084.5999997</v>
      </c>
    </row>
    <row r="45" spans="1:3" ht="1.5" customHeight="1">
      <c r="A45" s="1" t="s">
        <v>81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RESULTADO'!B66</f>
        <v>0</v>
      </c>
    </row>
    <row r="47" spans="1:3" ht="15.75" thickBot="1">
      <c r="A47" s="2" t="s">
        <v>15</v>
      </c>
      <c r="B47" s="6"/>
      <c r="C47" s="16">
        <f>+C46+C44+C40</f>
        <v>2121759528.3899996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1" t="s">
        <v>79</v>
      </c>
      <c r="B53" s="87" t="s">
        <v>168</v>
      </c>
      <c r="C53" s="87"/>
      <c r="D53" s="79" t="s">
        <v>138</v>
      </c>
      <c r="E53" s="78"/>
    </row>
    <row r="54" spans="1:5" ht="15">
      <c r="A54" s="41" t="s">
        <v>167</v>
      </c>
      <c r="B54" s="87" t="s">
        <v>169</v>
      </c>
      <c r="C54" s="87"/>
      <c r="D54" s="79" t="s">
        <v>137</v>
      </c>
      <c r="E54" s="78"/>
    </row>
    <row r="55" spans="1:3" ht="15">
      <c r="A55" s="41" t="s">
        <v>80</v>
      </c>
      <c r="B55" s="87" t="s">
        <v>170</v>
      </c>
      <c r="C55" s="87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3" t="s">
        <v>45</v>
      </c>
      <c r="B1" s="93"/>
      <c r="C1" s="93"/>
    </row>
    <row r="2" spans="1:3" ht="15">
      <c r="A2" s="94" t="s">
        <v>18</v>
      </c>
      <c r="B2" s="94"/>
      <c r="C2" s="94"/>
    </row>
    <row r="3" spans="1:3" ht="15">
      <c r="A3" s="95" t="s">
        <v>81</v>
      </c>
      <c r="B3" s="95"/>
      <c r="C3" s="95"/>
    </row>
    <row r="4" ht="11.25" customHeight="1"/>
    <row r="5" ht="10.5" customHeight="1"/>
    <row r="6" spans="1:3" ht="15">
      <c r="A6" s="89" t="s">
        <v>46</v>
      </c>
      <c r="B6" s="89"/>
      <c r="C6" s="89"/>
    </row>
    <row r="8" spans="1:2" ht="15">
      <c r="A8" s="27" t="s">
        <v>190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96</v>
      </c>
      <c r="B11" s="56">
        <f>+C20</f>
        <v>389158245.42</v>
      </c>
      <c r="C11" t="s">
        <v>95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47</v>
      </c>
      <c r="B14" s="26"/>
      <c r="C14" s="26">
        <v>2023</v>
      </c>
      <c r="E14" s="26"/>
      <c r="F14" s="26"/>
    </row>
    <row r="15" spans="1:5" ht="15">
      <c r="A15" t="s">
        <v>49</v>
      </c>
      <c r="C15" s="46">
        <v>17758136.34</v>
      </c>
      <c r="E15" s="53"/>
    </row>
    <row r="16" spans="1:5" ht="26.25" customHeight="1">
      <c r="A16" s="92" t="s">
        <v>130</v>
      </c>
      <c r="B16" s="92"/>
      <c r="C16" s="46">
        <v>27879.98</v>
      </c>
      <c r="E16" s="53"/>
    </row>
    <row r="17" spans="1:7" ht="18" customHeight="1">
      <c r="A17" s="92" t="s">
        <v>48</v>
      </c>
      <c r="B17" s="92"/>
      <c r="C17" s="46">
        <v>95527.09</v>
      </c>
      <c r="E17" s="53"/>
      <c r="F17" s="92"/>
      <c r="G17" s="92"/>
    </row>
    <row r="18" spans="1:5" ht="15">
      <c r="A18" t="s">
        <v>82</v>
      </c>
      <c r="C18" s="46">
        <v>371276702.01</v>
      </c>
      <c r="E18" s="53"/>
    </row>
    <row r="19" spans="1:6" ht="45" customHeight="1">
      <c r="A19" s="58" t="s">
        <v>83</v>
      </c>
      <c r="C19" s="46" t="s">
        <v>81</v>
      </c>
      <c r="E19" s="53"/>
      <c r="F19" s="58"/>
    </row>
    <row r="20" spans="1:6" ht="15">
      <c r="A20" s="27" t="s">
        <v>50</v>
      </c>
      <c r="B20" s="27"/>
      <c r="C20" s="30">
        <f>SUM(C15:C19)</f>
        <v>389158245.42</v>
      </c>
      <c r="E20" s="49" t="s">
        <v>81</v>
      </c>
      <c r="F20" s="49"/>
    </row>
    <row r="23" spans="1:2" ht="15">
      <c r="A23" s="27" t="s">
        <v>188</v>
      </c>
      <c r="B23" s="27"/>
    </row>
    <row r="24" spans="1:2" ht="15">
      <c r="A24" s="27"/>
      <c r="B24" s="27"/>
    </row>
    <row r="25" spans="1:2" ht="15">
      <c r="A25" s="27" t="str">
        <f>+A10</f>
        <v>Al 31 de Julio del Ejercicio Fiscal 2023, en lo que respecta  a las cuentas bancarias  institucionales</v>
      </c>
      <c r="B25" s="27"/>
    </row>
    <row r="26" spans="1:2" ht="15">
      <c r="A26" s="31" t="s">
        <v>81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118</v>
      </c>
      <c r="E28" s="54" t="s">
        <v>64</v>
      </c>
      <c r="F28" s="54" t="s">
        <v>121</v>
      </c>
      <c r="G28" s="55" t="s">
        <v>65</v>
      </c>
    </row>
    <row r="29" spans="1:7" ht="15">
      <c r="A29" s="26" t="s">
        <v>47</v>
      </c>
      <c r="B29" s="26"/>
      <c r="C29" s="26">
        <v>2023</v>
      </c>
      <c r="G29" s="50">
        <f>+C29</f>
        <v>2023</v>
      </c>
    </row>
    <row r="30" spans="1:7" ht="15">
      <c r="A30" t="s">
        <v>51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52</v>
      </c>
      <c r="C31" s="29">
        <v>409189262</v>
      </c>
      <c r="D31" s="62"/>
      <c r="E31" s="33">
        <v>99307689.02</v>
      </c>
      <c r="F31" s="33"/>
      <c r="G31" s="33">
        <f>+C31+D31-E31</f>
        <v>309881572.98</v>
      </c>
    </row>
    <row r="32" spans="1:10" ht="15">
      <c r="A32" t="s">
        <v>106</v>
      </c>
      <c r="C32" s="29">
        <v>56175299.91</v>
      </c>
      <c r="D32" s="82">
        <v>322590.74</v>
      </c>
      <c r="E32" s="33">
        <v>34025954.49</v>
      </c>
      <c r="F32" s="33"/>
      <c r="G32" s="33">
        <f>+C32-E32</f>
        <v>22149345.419999994</v>
      </c>
      <c r="H32" s="33" t="s">
        <v>81</v>
      </c>
      <c r="I32" s="83" t="s">
        <v>140</v>
      </c>
      <c r="J32" s="74"/>
    </row>
    <row r="33" spans="1:10" ht="15">
      <c r="A33" t="s">
        <v>107</v>
      </c>
      <c r="C33" s="29">
        <v>3227721.16</v>
      </c>
      <c r="D33" s="83"/>
      <c r="E33" s="33">
        <v>2723846.28</v>
      </c>
      <c r="F33" s="33"/>
      <c r="G33" s="33">
        <f aca="true" t="shared" si="0" ref="G33:G42">+C33-E33</f>
        <v>503874.88000000035</v>
      </c>
      <c r="H33" s="44" t="s">
        <v>81</v>
      </c>
      <c r="I33" s="83" t="s">
        <v>141</v>
      </c>
      <c r="J33" s="74"/>
    </row>
    <row r="34" spans="1:10" ht="15">
      <c r="A34" t="s">
        <v>53</v>
      </c>
      <c r="C34" s="29">
        <v>140253208.87</v>
      </c>
      <c r="D34" s="86" t="s">
        <v>81</v>
      </c>
      <c r="E34" s="33">
        <v>94634556.58</v>
      </c>
      <c r="F34" s="33"/>
      <c r="G34" s="33">
        <f t="shared" si="0"/>
        <v>45618652.29000001</v>
      </c>
      <c r="H34" s="33" t="s">
        <v>81</v>
      </c>
      <c r="I34" s="83" t="s">
        <v>142</v>
      </c>
      <c r="J34" s="74"/>
    </row>
    <row r="35" spans="1:10" ht="15">
      <c r="A35" t="s">
        <v>54</v>
      </c>
      <c r="C35" s="29">
        <v>19672254.11</v>
      </c>
      <c r="D35" s="80">
        <v>232663.09</v>
      </c>
      <c r="E35" s="33">
        <v>7856066.21</v>
      </c>
      <c r="F35" s="33"/>
      <c r="G35" s="33">
        <f t="shared" si="0"/>
        <v>11816187.899999999</v>
      </c>
      <c r="I35" s="83" t="s">
        <v>143</v>
      </c>
      <c r="J35" s="74"/>
    </row>
    <row r="36" spans="1:10" ht="15">
      <c r="A36" t="s">
        <v>108</v>
      </c>
      <c r="C36" s="29">
        <v>6316704.41</v>
      </c>
      <c r="D36" s="80"/>
      <c r="E36" s="33">
        <v>5328249.17</v>
      </c>
      <c r="F36" s="33"/>
      <c r="G36" s="33">
        <f t="shared" si="0"/>
        <v>988455.2400000002</v>
      </c>
      <c r="I36" s="83" t="s">
        <v>144</v>
      </c>
      <c r="J36" s="74"/>
    </row>
    <row r="37" spans="1:10" ht="15">
      <c r="A37" t="s">
        <v>84</v>
      </c>
      <c r="C37" s="29">
        <v>5941877.06</v>
      </c>
      <c r="D37" s="80">
        <v>223958.1</v>
      </c>
      <c r="E37" s="33">
        <v>2001469.06</v>
      </c>
      <c r="F37" s="33"/>
      <c r="G37" s="33">
        <f t="shared" si="0"/>
        <v>3940407.9999999995</v>
      </c>
      <c r="I37" s="83" t="s">
        <v>145</v>
      </c>
      <c r="J37" s="74"/>
    </row>
    <row r="38" spans="1:10" ht="15">
      <c r="A38" t="s">
        <v>176</v>
      </c>
      <c r="C38" s="29">
        <v>0</v>
      </c>
      <c r="D38" s="83">
        <v>541325</v>
      </c>
      <c r="E38" s="33">
        <v>0</v>
      </c>
      <c r="F38" s="33"/>
      <c r="G38" s="33">
        <f t="shared" si="0"/>
        <v>0</v>
      </c>
      <c r="I38" s="85" t="s">
        <v>177</v>
      </c>
      <c r="J38" s="77"/>
    </row>
    <row r="39" spans="1:10" ht="15">
      <c r="A39" t="s">
        <v>109</v>
      </c>
      <c r="C39" s="29">
        <v>5080160.11</v>
      </c>
      <c r="D39" s="86" t="s">
        <v>81</v>
      </c>
      <c r="E39" s="33">
        <v>2385827.65</v>
      </c>
      <c r="F39" s="33"/>
      <c r="G39" s="33">
        <f t="shared" si="0"/>
        <v>2694332.4600000004</v>
      </c>
      <c r="I39" s="83" t="s">
        <v>146</v>
      </c>
      <c r="J39" s="74"/>
    </row>
    <row r="40" spans="1:10" ht="15">
      <c r="A40" t="s">
        <v>85</v>
      </c>
      <c r="C40" s="37">
        <v>1372185.73</v>
      </c>
      <c r="D40" s="86" t="s">
        <v>81</v>
      </c>
      <c r="E40" s="33">
        <v>489529.18</v>
      </c>
      <c r="F40" s="33"/>
      <c r="G40" s="33">
        <f t="shared" si="0"/>
        <v>882656.55</v>
      </c>
      <c r="I40" s="83" t="s">
        <v>147</v>
      </c>
      <c r="J40" s="74"/>
    </row>
    <row r="41" spans="1:10" ht="15">
      <c r="A41" t="s">
        <v>133</v>
      </c>
      <c r="C41" s="37">
        <v>140029.48</v>
      </c>
      <c r="D41" s="62"/>
      <c r="E41" s="33">
        <v>73743.09</v>
      </c>
      <c r="F41" s="33"/>
      <c r="G41" s="33">
        <f t="shared" si="0"/>
        <v>66286.39000000001</v>
      </c>
      <c r="I41" s="83" t="s">
        <v>148</v>
      </c>
      <c r="J41" s="74"/>
    </row>
    <row r="42" spans="1:10" ht="15">
      <c r="A42" s="99" t="s">
        <v>134</v>
      </c>
      <c r="B42" s="99"/>
      <c r="C42" s="37">
        <v>33630</v>
      </c>
      <c r="D42" s="83"/>
      <c r="E42" s="33">
        <v>1961.69</v>
      </c>
      <c r="F42" s="33"/>
      <c r="G42" s="33">
        <f t="shared" si="0"/>
        <v>31668.31</v>
      </c>
      <c r="I42" s="85" t="s">
        <v>178</v>
      </c>
      <c r="J42" s="80"/>
    </row>
    <row r="43" spans="1:10" ht="15">
      <c r="A43" t="s">
        <v>119</v>
      </c>
      <c r="C43" s="37">
        <v>1126192.1</v>
      </c>
      <c r="D43" s="86" t="s">
        <v>81</v>
      </c>
      <c r="E43" s="33">
        <v>70277.32</v>
      </c>
      <c r="F43" s="33"/>
      <c r="G43" s="33">
        <v>2</v>
      </c>
      <c r="I43" s="83" t="s">
        <v>149</v>
      </c>
      <c r="J43" s="74"/>
    </row>
    <row r="44" spans="1:10" ht="15">
      <c r="A44" t="s">
        <v>55</v>
      </c>
      <c r="C44" s="37">
        <v>1052660575.21</v>
      </c>
      <c r="D44" s="81"/>
      <c r="E44" s="33">
        <v>735156334.68</v>
      </c>
      <c r="F44" s="33"/>
      <c r="G44" s="33">
        <f aca="true" t="shared" si="1" ref="G44:G60">+C44-E44</f>
        <v>317504240.5300001</v>
      </c>
      <c r="I44" s="83" t="s">
        <v>150</v>
      </c>
      <c r="J44" s="74"/>
    </row>
    <row r="45" spans="1:10" ht="15">
      <c r="A45" t="s">
        <v>131</v>
      </c>
      <c r="C45" s="37">
        <v>255281.2</v>
      </c>
      <c r="D45" s="80"/>
      <c r="E45" s="33">
        <v>127639.1</v>
      </c>
      <c r="F45" s="33"/>
      <c r="G45" s="33">
        <f t="shared" si="1"/>
        <v>127642.1</v>
      </c>
      <c r="I45" s="83" t="s">
        <v>151</v>
      </c>
      <c r="J45" s="80"/>
    </row>
    <row r="46" spans="1:10" ht="15">
      <c r="A46" t="s">
        <v>139</v>
      </c>
      <c r="C46" s="37">
        <v>1003853.91</v>
      </c>
      <c r="D46" s="86" t="s">
        <v>81</v>
      </c>
      <c r="E46" s="33">
        <v>28072.51</v>
      </c>
      <c r="F46" s="33"/>
      <c r="G46" s="33">
        <f t="shared" si="1"/>
        <v>975781.4</v>
      </c>
      <c r="I46" s="83" t="s">
        <v>152</v>
      </c>
      <c r="J46" s="82"/>
    </row>
    <row r="47" spans="1:10" ht="15">
      <c r="A47" t="s">
        <v>110</v>
      </c>
      <c r="C47" s="37">
        <v>4213641</v>
      </c>
      <c r="D47" s="62"/>
      <c r="E47" s="33">
        <v>3227006.67</v>
      </c>
      <c r="F47" s="33"/>
      <c r="G47" s="33">
        <f t="shared" si="1"/>
        <v>986634.3300000001</v>
      </c>
      <c r="I47" s="83" t="s">
        <v>153</v>
      </c>
      <c r="J47" s="74"/>
    </row>
    <row r="48" spans="1:10" ht="15">
      <c r="A48" t="s">
        <v>111</v>
      </c>
      <c r="B48" s="75" t="s">
        <v>81</v>
      </c>
      <c r="C48" s="37">
        <v>50590621.66</v>
      </c>
      <c r="D48" s="76"/>
      <c r="E48" s="33">
        <v>46189423.27</v>
      </c>
      <c r="F48" s="33"/>
      <c r="G48" s="33">
        <f t="shared" si="1"/>
        <v>4401198.389999993</v>
      </c>
      <c r="I48" s="83" t="s">
        <v>154</v>
      </c>
      <c r="J48" s="74"/>
    </row>
    <row r="49" spans="1:10" ht="15">
      <c r="A49" t="s">
        <v>112</v>
      </c>
      <c r="C49" s="37">
        <v>22500</v>
      </c>
      <c r="D49" s="62"/>
      <c r="E49" s="33">
        <v>22499</v>
      </c>
      <c r="F49" s="33"/>
      <c r="G49" s="33">
        <v>1</v>
      </c>
      <c r="I49" s="83" t="s">
        <v>155</v>
      </c>
      <c r="J49" s="74"/>
    </row>
    <row r="50" spans="1:10" ht="15">
      <c r="A50" t="s">
        <v>113</v>
      </c>
      <c r="C50" s="37">
        <v>1013326.69</v>
      </c>
      <c r="D50" s="82"/>
      <c r="E50" s="33">
        <v>268290.27</v>
      </c>
      <c r="F50" s="33"/>
      <c r="G50" s="33">
        <f t="shared" si="1"/>
        <v>745036.4199999999</v>
      </c>
      <c r="I50" s="83" t="s">
        <v>156</v>
      </c>
      <c r="J50" s="74"/>
    </row>
    <row r="51" spans="1:10" ht="15">
      <c r="A51" t="s">
        <v>114</v>
      </c>
      <c r="C51" s="37">
        <v>18823.3</v>
      </c>
      <c r="D51" s="86" t="s">
        <v>81</v>
      </c>
      <c r="E51" s="33">
        <v>18817.3</v>
      </c>
      <c r="F51" s="33"/>
      <c r="G51" s="33">
        <v>6</v>
      </c>
      <c r="I51" s="83" t="s">
        <v>157</v>
      </c>
      <c r="J51" s="74"/>
    </row>
    <row r="52" spans="1:10" ht="15">
      <c r="A52" t="s">
        <v>115</v>
      </c>
      <c r="C52" s="37">
        <v>13316415.77</v>
      </c>
      <c r="D52" s="86" t="s">
        <v>81</v>
      </c>
      <c r="E52" s="33">
        <v>4552495.68</v>
      </c>
      <c r="F52" s="33"/>
      <c r="G52" s="33">
        <f t="shared" si="1"/>
        <v>8763920.09</v>
      </c>
      <c r="I52" s="83" t="s">
        <v>158</v>
      </c>
      <c r="J52" s="74"/>
    </row>
    <row r="53" spans="1:10" ht="15">
      <c r="A53" t="s">
        <v>116</v>
      </c>
      <c r="C53" s="37">
        <v>23403867.8</v>
      </c>
      <c r="D53" s="86" t="s">
        <v>81</v>
      </c>
      <c r="E53" s="33">
        <v>14047864.29</v>
      </c>
      <c r="F53" s="33"/>
      <c r="G53" s="33">
        <f t="shared" si="1"/>
        <v>9356003.510000002</v>
      </c>
      <c r="I53" s="83" t="s">
        <v>159</v>
      </c>
      <c r="J53" s="74"/>
    </row>
    <row r="54" spans="1:10" ht="15">
      <c r="A54" t="s">
        <v>86</v>
      </c>
      <c r="C54" s="37">
        <v>20370062.41</v>
      </c>
      <c r="D54" s="84"/>
      <c r="E54" s="33">
        <v>12014206.7</v>
      </c>
      <c r="F54" s="33"/>
      <c r="G54" s="33">
        <f t="shared" si="1"/>
        <v>8355855.710000001</v>
      </c>
      <c r="I54" s="83" t="s">
        <v>160</v>
      </c>
      <c r="J54" s="74"/>
    </row>
    <row r="55" spans="1:10" ht="15">
      <c r="A55" t="s">
        <v>87</v>
      </c>
      <c r="C55" s="37">
        <v>925036.22</v>
      </c>
      <c r="D55" s="81"/>
      <c r="E55" s="33">
        <v>385460.7</v>
      </c>
      <c r="F55" s="33"/>
      <c r="G55" s="33">
        <f t="shared" si="1"/>
        <v>539575.52</v>
      </c>
      <c r="I55" s="83" t="s">
        <v>161</v>
      </c>
      <c r="J55" s="74"/>
    </row>
    <row r="56" spans="1:10" ht="15">
      <c r="A56" t="s">
        <v>69</v>
      </c>
      <c r="C56" s="37">
        <v>192439.06</v>
      </c>
      <c r="D56" s="62"/>
      <c r="E56" s="33">
        <v>191134.56</v>
      </c>
      <c r="F56" s="33"/>
      <c r="G56" s="33">
        <f t="shared" si="1"/>
        <v>1304.5</v>
      </c>
      <c r="I56" s="83" t="s">
        <v>162</v>
      </c>
      <c r="J56" s="74"/>
    </row>
    <row r="57" spans="1:10" ht="15">
      <c r="A57" t="s">
        <v>117</v>
      </c>
      <c r="C57" s="37">
        <v>4138649.55</v>
      </c>
      <c r="D57" s="83"/>
      <c r="E57" s="33">
        <v>1961843.98</v>
      </c>
      <c r="F57" s="33"/>
      <c r="G57" s="33">
        <f t="shared" si="1"/>
        <v>2176805.57</v>
      </c>
      <c r="I57" s="83" t="s">
        <v>163</v>
      </c>
      <c r="J57" s="74"/>
    </row>
    <row r="58" spans="1:10" ht="15">
      <c r="A58" t="s">
        <v>56</v>
      </c>
      <c r="C58" s="37">
        <v>5174320.46</v>
      </c>
      <c r="D58" s="62"/>
      <c r="E58" s="33">
        <v>5163045.74</v>
      </c>
      <c r="F58" s="33"/>
      <c r="G58" s="33">
        <f t="shared" si="1"/>
        <v>11274.71999999974</v>
      </c>
      <c r="I58" s="83" t="s">
        <v>164</v>
      </c>
      <c r="J58" s="74"/>
    </row>
    <row r="59" spans="1:10" ht="15">
      <c r="A59" t="s">
        <v>88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165</v>
      </c>
      <c r="J59" s="74"/>
    </row>
    <row r="60" spans="1:10" ht="15">
      <c r="A60" s="99" t="s">
        <v>132</v>
      </c>
      <c r="B60" s="99"/>
      <c r="C60" s="37"/>
      <c r="D60" s="86" t="s">
        <v>81</v>
      </c>
      <c r="E60" s="33">
        <v>0</v>
      </c>
      <c r="F60" s="33"/>
      <c r="G60" s="33">
        <f t="shared" si="1"/>
        <v>0</v>
      </c>
      <c r="I60" s="83" t="s">
        <v>166</v>
      </c>
      <c r="J60" s="80"/>
    </row>
    <row r="61" spans="1:10" ht="15">
      <c r="A61" t="s">
        <v>94</v>
      </c>
      <c r="B61" s="75" t="s">
        <v>81</v>
      </c>
      <c r="C61" s="37">
        <v>82687.05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57</v>
      </c>
      <c r="C62" s="40">
        <f>SUM(C30:C59)</f>
        <v>2737732320.1799994</v>
      </c>
      <c r="D62" s="40">
        <f>SUM(D30:D60)</f>
        <v>1320536.93</v>
      </c>
      <c r="E62" s="40">
        <f>SUM(E30:E61)</f>
        <v>1072253304.1899998</v>
      </c>
      <c r="F62" s="40">
        <f>SUM(F30:F61)</f>
        <v>0</v>
      </c>
      <c r="G62" s="40">
        <f>SUM(G30:G61)</f>
        <v>1664478144.2900002</v>
      </c>
      <c r="J62" s="40">
        <f>+C62-C30-C31</f>
        <v>1416819677.1799994</v>
      </c>
      <c r="K62" s="49">
        <f>+E62-E31</f>
        <v>972945615.1699998</v>
      </c>
      <c r="L62" s="49">
        <f>+G62-G30-G31</f>
        <v>442873190.3100002</v>
      </c>
    </row>
    <row r="63" spans="1:10" ht="15">
      <c r="A63" t="s">
        <v>58</v>
      </c>
      <c r="E63" s="33"/>
      <c r="F63" s="33"/>
      <c r="G63" s="44" t="s">
        <v>81</v>
      </c>
      <c r="J63" s="44"/>
    </row>
    <row r="64" spans="1:10" ht="15">
      <c r="A64" t="s">
        <v>59</v>
      </c>
      <c r="C64" s="29">
        <f>+E62</f>
        <v>1072253304.1899998</v>
      </c>
      <c r="E64" s="33" t="s">
        <v>81</v>
      </c>
      <c r="F64" s="33"/>
      <c r="G64" s="45"/>
      <c r="J64" s="44"/>
    </row>
    <row r="65" spans="1:10" ht="15">
      <c r="A65" s="27" t="s">
        <v>60</v>
      </c>
      <c r="B65" s="27"/>
      <c r="C65" s="32">
        <f>+C62-C64</f>
        <v>1665479015.9899995</v>
      </c>
      <c r="E65" s="44" t="s">
        <v>81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186</v>
      </c>
      <c r="B67" s="27"/>
      <c r="J67" s="44" t="s">
        <v>81</v>
      </c>
    </row>
    <row r="68" ht="15">
      <c r="A68" t="s">
        <v>187</v>
      </c>
    </row>
    <row r="69" spans="1:3" ht="15">
      <c r="A69" s="38" t="s">
        <v>103</v>
      </c>
      <c r="B69" s="32">
        <f>+C64</f>
        <v>1072253304.1899998</v>
      </c>
      <c r="C69" t="s">
        <v>97</v>
      </c>
    </row>
    <row r="70" ht="15">
      <c r="A70" t="s">
        <v>175</v>
      </c>
    </row>
    <row r="71" ht="15">
      <c r="A71" t="s">
        <v>81</v>
      </c>
    </row>
    <row r="73" spans="1:3" ht="34.5" customHeight="1">
      <c r="A73" s="96" t="s">
        <v>189</v>
      </c>
      <c r="B73" s="97"/>
      <c r="C73" s="98"/>
    </row>
    <row r="74" spans="1:3" ht="25.5">
      <c r="A74" s="63" t="s">
        <v>128</v>
      </c>
      <c r="B74" s="64" t="s">
        <v>93</v>
      </c>
      <c r="C74" s="69"/>
    </row>
    <row r="75" spans="1:3" ht="25.5">
      <c r="A75" s="65" t="s">
        <v>122</v>
      </c>
      <c r="B75" s="66" t="s">
        <v>123</v>
      </c>
      <c r="C75" s="73">
        <v>17925934.65</v>
      </c>
    </row>
    <row r="76" spans="1:3" ht="25.5">
      <c r="A76" s="65" t="s">
        <v>124</v>
      </c>
      <c r="B76" s="66" t="s">
        <v>125</v>
      </c>
      <c r="C76" s="70">
        <v>117354.17</v>
      </c>
    </row>
    <row r="77" spans="1:3" ht="38.25">
      <c r="A77" s="65" t="s">
        <v>126</v>
      </c>
      <c r="B77" s="66" t="s">
        <v>127</v>
      </c>
      <c r="C77" s="71">
        <v>25322923.28</v>
      </c>
    </row>
    <row r="78" spans="1:3" ht="25.5">
      <c r="A78" s="65" t="s">
        <v>180</v>
      </c>
      <c r="B78" s="66" t="s">
        <v>179</v>
      </c>
      <c r="C78" s="71">
        <v>394046</v>
      </c>
    </row>
    <row r="79" spans="1:3" ht="15">
      <c r="A79" s="67"/>
      <c r="B79" s="68" t="s">
        <v>50</v>
      </c>
      <c r="C79" s="72">
        <f>SUM(C75:C78)</f>
        <v>43760258.1</v>
      </c>
    </row>
  </sheetData>
  <sheetProtection/>
  <mergeCells count="10">
    <mergeCell ref="A73:C73"/>
    <mergeCell ref="A17:B17"/>
    <mergeCell ref="A60:B60"/>
    <mergeCell ref="A42:B42"/>
    <mergeCell ref="F17:G17"/>
    <mergeCell ref="A16:B16"/>
    <mergeCell ref="A1:C1"/>
    <mergeCell ref="A2:C2"/>
    <mergeCell ref="A3:C3"/>
    <mergeCell ref="A6:C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2" t="s">
        <v>17</v>
      </c>
      <c r="B2" s="102"/>
    </row>
    <row r="3" spans="1:2" ht="15">
      <c r="A3" s="103" t="s">
        <v>18</v>
      </c>
      <c r="B3" s="103"/>
    </row>
    <row r="4" spans="1:2" ht="15">
      <c r="A4" s="95" t="s">
        <v>81</v>
      </c>
      <c r="B4" s="104"/>
    </row>
    <row r="5" spans="1:2" ht="15">
      <c r="A5" s="105" t="s">
        <v>120</v>
      </c>
      <c r="B5" s="105"/>
    </row>
    <row r="6" spans="1:2" ht="15">
      <c r="A6" s="100" t="str">
        <f>+'BALANCE GENERAL'!A10:F10</f>
        <v>CORRESPONDIENTE AL MES DE JULIO 2023.</v>
      </c>
      <c r="B6" s="101"/>
    </row>
    <row r="7" spans="1:2" ht="15">
      <c r="A7" s="101" t="s">
        <v>19</v>
      </c>
      <c r="B7" s="101"/>
    </row>
    <row r="8" spans="1:3" ht="15">
      <c r="A8" s="19"/>
      <c r="B8" s="51">
        <v>2023</v>
      </c>
      <c r="C8" s="50"/>
    </row>
    <row r="9" spans="1:3" ht="15">
      <c r="A9" s="20" t="s">
        <v>72</v>
      </c>
      <c r="B9" s="21">
        <v>1730754987.52</v>
      </c>
      <c r="C9" s="49"/>
    </row>
    <row r="10" spans="1:3" ht="15">
      <c r="A10" s="20" t="s">
        <v>74</v>
      </c>
      <c r="B10" s="21">
        <v>43932269.56</v>
      </c>
      <c r="C10" s="49"/>
    </row>
    <row r="11" spans="1:3" ht="15">
      <c r="A11" s="20" t="s">
        <v>73</v>
      </c>
      <c r="B11" s="21">
        <v>13221161883</v>
      </c>
      <c r="C11" s="49"/>
    </row>
    <row r="12" spans="1:3" ht="15">
      <c r="A12" s="20" t="s">
        <v>172</v>
      </c>
      <c r="B12" s="21" t="s">
        <v>81</v>
      </c>
      <c r="C12" s="49"/>
    </row>
    <row r="13" spans="1:3" ht="15.75" thickBot="1">
      <c r="A13" s="20" t="s">
        <v>20</v>
      </c>
      <c r="B13" s="34">
        <f>SUM(B9:B12)</f>
        <v>14995849140.08</v>
      </c>
      <c r="C13" s="52"/>
    </row>
    <row r="14" spans="1:2" ht="15.75" thickTop="1">
      <c r="A14" s="1"/>
      <c r="B14" s="5"/>
    </row>
    <row r="15" spans="1:2" ht="15">
      <c r="A15" s="2" t="s">
        <v>21</v>
      </c>
      <c r="B15" s="22"/>
    </row>
    <row r="16" spans="1:2" ht="15">
      <c r="A16" s="2" t="s">
        <v>22</v>
      </c>
      <c r="B16" s="22"/>
    </row>
    <row r="17" spans="1:3" ht="15">
      <c r="A17" s="1" t="s">
        <v>23</v>
      </c>
      <c r="B17" s="22">
        <v>772243764.13</v>
      </c>
      <c r="C17" s="22"/>
    </row>
    <row r="18" spans="1:3" ht="15">
      <c r="A18" s="1" t="s">
        <v>24</v>
      </c>
      <c r="B18" s="22">
        <v>112128279.58</v>
      </c>
      <c r="C18" s="22"/>
    </row>
    <row r="19" spans="1:3" ht="15">
      <c r="A19" s="1" t="s">
        <v>171</v>
      </c>
      <c r="B19" s="22">
        <v>30755.2</v>
      </c>
      <c r="C19" s="22"/>
    </row>
    <row r="20" spans="1:3" ht="15">
      <c r="A20" s="1" t="s">
        <v>75</v>
      </c>
      <c r="B20" s="22"/>
      <c r="C20" s="22"/>
    </row>
    <row r="21" spans="1:3" ht="15">
      <c r="A21" s="1" t="s">
        <v>25</v>
      </c>
      <c r="B21" s="22">
        <v>107191079.44</v>
      </c>
      <c r="C21" s="22"/>
    </row>
    <row r="22" spans="1:3" ht="15">
      <c r="A22" s="1"/>
      <c r="B22" s="22"/>
      <c r="C22" s="22"/>
    </row>
    <row r="23" spans="1:3" ht="15">
      <c r="A23" s="2" t="s">
        <v>26</v>
      </c>
      <c r="B23" s="22"/>
      <c r="C23" s="22"/>
    </row>
    <row r="24" spans="1:3" ht="15">
      <c r="A24" s="1" t="s">
        <v>27</v>
      </c>
      <c r="B24" s="22">
        <v>60765516.32</v>
      </c>
      <c r="C24" s="22"/>
    </row>
    <row r="25" spans="1:3" ht="15">
      <c r="A25" s="1" t="s">
        <v>61</v>
      </c>
      <c r="B25" s="22">
        <v>18564679.33</v>
      </c>
      <c r="C25" s="22"/>
    </row>
    <row r="26" spans="1:3" ht="15">
      <c r="A26" s="1" t="s">
        <v>62</v>
      </c>
      <c r="B26" s="22">
        <v>9563624.68</v>
      </c>
      <c r="C26" s="22"/>
    </row>
    <row r="27" spans="1:3" ht="15">
      <c r="A27" s="1" t="s">
        <v>63</v>
      </c>
      <c r="B27" s="22">
        <v>0</v>
      </c>
      <c r="C27" s="22"/>
    </row>
    <row r="28" spans="1:3" ht="15">
      <c r="A28" s="1" t="s">
        <v>28</v>
      </c>
      <c r="B28" s="22">
        <v>16317452.49</v>
      </c>
      <c r="C28" s="22"/>
    </row>
    <row r="29" spans="1:3" ht="15">
      <c r="A29" s="1" t="s">
        <v>29</v>
      </c>
      <c r="B29" s="22">
        <v>36560735.86</v>
      </c>
      <c r="C29" s="22"/>
    </row>
    <row r="30" spans="1:3" ht="15">
      <c r="A30" s="1" t="s">
        <v>30</v>
      </c>
      <c r="B30" s="22">
        <v>7226593.35</v>
      </c>
      <c r="C30" s="22"/>
    </row>
    <row r="31" spans="1:3" ht="15">
      <c r="A31" s="1" t="s">
        <v>31</v>
      </c>
      <c r="B31" s="22">
        <v>37281320.73</v>
      </c>
      <c r="C31" s="22"/>
    </row>
    <row r="32" spans="1:3" ht="15">
      <c r="A32" s="1" t="s">
        <v>102</v>
      </c>
      <c r="B32" s="22">
        <v>21618832.71</v>
      </c>
      <c r="C32" s="22"/>
    </row>
    <row r="33" spans="1:3" ht="15">
      <c r="A33" s="1"/>
      <c r="B33" s="22"/>
      <c r="C33" s="22"/>
    </row>
    <row r="34" spans="1:3" ht="15">
      <c r="A34" s="2" t="s">
        <v>32</v>
      </c>
      <c r="B34" s="22"/>
      <c r="C34" s="22"/>
    </row>
    <row r="35" spans="1:3" ht="15">
      <c r="A35" s="1" t="s">
        <v>33</v>
      </c>
      <c r="B35" s="22">
        <v>8512320.98</v>
      </c>
      <c r="C35" s="22"/>
    </row>
    <row r="36" spans="1:3" ht="15">
      <c r="A36" s="1" t="s">
        <v>66</v>
      </c>
      <c r="B36" s="22">
        <v>10849281.65</v>
      </c>
      <c r="C36" s="22"/>
    </row>
    <row r="37" spans="1:3" ht="15">
      <c r="A37" s="1" t="s">
        <v>76</v>
      </c>
      <c r="B37" s="22">
        <v>3142551.27</v>
      </c>
      <c r="C37" s="22"/>
    </row>
    <row r="38" spans="1:3" ht="15">
      <c r="A38" s="1" t="s">
        <v>70</v>
      </c>
      <c r="B38" s="22">
        <v>0</v>
      </c>
      <c r="C38" s="22"/>
    </row>
    <row r="39" spans="1:3" ht="15">
      <c r="A39" s="1" t="s">
        <v>34</v>
      </c>
      <c r="B39" s="22">
        <v>1555830</v>
      </c>
      <c r="C39" s="22"/>
    </row>
    <row r="40" spans="1:3" ht="15">
      <c r="A40" s="1" t="s">
        <v>35</v>
      </c>
      <c r="B40" s="22">
        <v>751470.89</v>
      </c>
      <c r="C40" s="22"/>
    </row>
    <row r="41" spans="1:3" ht="15">
      <c r="A41" s="1" t="s">
        <v>36</v>
      </c>
      <c r="B41" s="22">
        <v>1228582.59</v>
      </c>
      <c r="C41" s="22"/>
    </row>
    <row r="42" spans="1:3" ht="15">
      <c r="A42" s="1" t="s">
        <v>37</v>
      </c>
      <c r="B42" s="22">
        <v>40929545.82</v>
      </c>
      <c r="C42" s="22"/>
    </row>
    <row r="43" spans="1:3" ht="15">
      <c r="A43" s="1"/>
      <c r="C43" s="48"/>
    </row>
    <row r="44" spans="1:3" ht="15">
      <c r="A44" s="2" t="s">
        <v>38</v>
      </c>
      <c r="B44" s="23"/>
      <c r="C44" s="23"/>
    </row>
    <row r="45" spans="1:3" ht="15">
      <c r="A45" s="1" t="s">
        <v>39</v>
      </c>
      <c r="B45" s="22">
        <v>3135638.03</v>
      </c>
      <c r="C45" s="22"/>
    </row>
    <row r="46" spans="1:3" ht="15">
      <c r="A46" s="1" t="s">
        <v>104</v>
      </c>
      <c r="B46" s="22">
        <v>646051805</v>
      </c>
      <c r="C46" s="22"/>
    </row>
    <row r="47" spans="1:3" ht="15">
      <c r="A47" s="1" t="s">
        <v>40</v>
      </c>
      <c r="B47" s="22">
        <v>8120583170.07</v>
      </c>
      <c r="C47" s="22"/>
    </row>
    <row r="48" spans="1:3" ht="15">
      <c r="A48" s="1" t="s">
        <v>41</v>
      </c>
      <c r="B48" s="22">
        <v>99600.17</v>
      </c>
      <c r="C48" s="22"/>
    </row>
    <row r="49" spans="1:5" ht="15">
      <c r="A49" s="1" t="s">
        <v>42</v>
      </c>
      <c r="B49" s="24">
        <v>323323933.54</v>
      </c>
      <c r="C49" s="24"/>
      <c r="E49" s="47" t="s">
        <v>81</v>
      </c>
    </row>
    <row r="50" spans="1:5" ht="15">
      <c r="A50" s="1" t="s">
        <v>105</v>
      </c>
      <c r="B50" s="24"/>
      <c r="C50" s="24"/>
      <c r="E50" s="57"/>
    </row>
    <row r="51" spans="1:3" ht="15">
      <c r="A51" s="1" t="s">
        <v>43</v>
      </c>
      <c r="B51" s="24">
        <v>4621698490</v>
      </c>
      <c r="C51" s="24"/>
    </row>
    <row r="52" spans="1:3" ht="15">
      <c r="A52" s="1" t="s">
        <v>185</v>
      </c>
      <c r="B52" s="24">
        <v>386796.82</v>
      </c>
      <c r="C52" s="24"/>
    </row>
    <row r="53" spans="1:3" ht="15">
      <c r="A53" s="1" t="s">
        <v>67</v>
      </c>
      <c r="B53" s="24">
        <v>9036379.19</v>
      </c>
      <c r="C53" s="24"/>
    </row>
    <row r="54" spans="1:3" ht="15">
      <c r="A54" s="1" t="s">
        <v>68</v>
      </c>
      <c r="B54" s="24">
        <v>1869625.5</v>
      </c>
      <c r="C54" s="24"/>
    </row>
    <row r="55" spans="1:3" ht="15">
      <c r="A55" s="1" t="s">
        <v>182</v>
      </c>
      <c r="B55" s="24">
        <v>1092320.1</v>
      </c>
      <c r="C55" s="24"/>
    </row>
    <row r="56" spans="1:3" ht="15">
      <c r="A56" s="1" t="s">
        <v>89</v>
      </c>
      <c r="B56" s="24">
        <v>348073.64</v>
      </c>
      <c r="C56" s="24"/>
    </row>
    <row r="57" spans="1:3" ht="15">
      <c r="A57" s="1" t="s">
        <v>77</v>
      </c>
      <c r="B57" s="24">
        <v>1761091</v>
      </c>
      <c r="C57" s="24"/>
    </row>
    <row r="58" spans="1:3" ht="15">
      <c r="A58" s="1" t="s">
        <v>78</v>
      </c>
      <c r="B58" s="24">
        <v>0</v>
      </c>
      <c r="C58" s="24"/>
    </row>
    <row r="59" spans="1:3" ht="15">
      <c r="A59" s="1" t="s">
        <v>71</v>
      </c>
      <c r="B59" s="24">
        <v>0</v>
      </c>
      <c r="C59" s="24"/>
    </row>
    <row r="60" spans="1:3" ht="15">
      <c r="A60" s="1" t="s">
        <v>173</v>
      </c>
      <c r="B60" s="24">
        <v>0</v>
      </c>
      <c r="C60" s="24"/>
    </row>
    <row r="61" spans="1:3" ht="15">
      <c r="A61" s="1" t="s">
        <v>174</v>
      </c>
      <c r="B61" s="24">
        <v>0</v>
      </c>
      <c r="C61" s="24"/>
    </row>
    <row r="62" spans="1:3" ht="15">
      <c r="A62" s="1" t="s">
        <v>90</v>
      </c>
      <c r="B62" s="24">
        <v>0</v>
      </c>
      <c r="C62" s="24" t="s">
        <v>81</v>
      </c>
    </row>
    <row r="63" spans="2:3" ht="15">
      <c r="B63" s="8"/>
      <c r="C63" s="25"/>
    </row>
    <row r="64" spans="1:3" ht="15">
      <c r="A64" s="2" t="s">
        <v>44</v>
      </c>
      <c r="B64" s="35">
        <f>SUM(B17:B62)</f>
        <v>14995849140.08</v>
      </c>
      <c r="C64" s="35" t="s">
        <v>81</v>
      </c>
    </row>
    <row r="65" spans="2:3" ht="15">
      <c r="B65" s="24"/>
      <c r="C65" s="24"/>
    </row>
    <row r="66" spans="1:4" ht="15">
      <c r="A66" s="2"/>
      <c r="B66" s="36">
        <f>+B13-B64</f>
        <v>0</v>
      </c>
      <c r="C66" s="57"/>
      <c r="D66" s="44"/>
    </row>
    <row r="67" ht="15">
      <c r="B67" s="25"/>
    </row>
    <row r="68" ht="15">
      <c r="B68" s="25"/>
    </row>
    <row r="69" ht="15">
      <c r="B69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2023-08-15T15:12:23Z</cp:lastPrinted>
  <dcterms:created xsi:type="dcterms:W3CDTF">2014-08-04T16:52:57Z</dcterms:created>
  <dcterms:modified xsi:type="dcterms:W3CDTF">2023-08-17T12:41:06Z</dcterms:modified>
  <cp:category/>
  <cp:version/>
  <cp:contentType/>
  <cp:contentStatus/>
</cp:coreProperties>
</file>